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清单说明" sheetId="1" r:id="rId1"/>
    <sheet name="100章" sheetId="2" r:id="rId2"/>
    <sheet name="200章" sheetId="3" r:id="rId3"/>
    <sheet name="300章" sheetId="4" r:id="rId4"/>
    <sheet name="汇总" sheetId="5" r:id="rId5"/>
  </sheets>
  <definedNames/>
  <calcPr fullCalcOnLoad="1" fullPrecision="0"/>
</workbook>
</file>

<file path=xl/sharedStrings.xml><?xml version="1.0" encoding="utf-8"?>
<sst xmlns="http://schemas.openxmlformats.org/spreadsheetml/2006/main" count="131" uniqueCount="94">
  <si>
    <t>1.工程量清单说明</t>
  </si>
  <si>
    <t xml:space="preserve">    1.1 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</si>
  <si>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 xml:space="preserve">    1.2本工程量清单应与招标文件中的投标人须知，通用合同条款、专用合同条款、技术规范及图纸等一起阅读和理解。</t>
  </si>
  <si>
    <t xml:space="preserve">    1.4工程量清单各章是按第七章“技术规范”的相应章次编号的，因此，工程量清单中各章的工程子目的范围与计量等应与“技术规范”相应章节的范围、计量与支付条款结合起来理解或解释。</t>
  </si>
  <si>
    <t xml:space="preserve">    1.5对作业和材料的一般说明或规定，未重复写入工程量清单内，在给工程量清单各子目标价前，应参阅第七章“技术规范”的有关内容。</t>
  </si>
  <si>
    <t xml:space="preserve">    1.6工程量清单中所列工程量的变动，丝毫不会降低或影响合同条款的效力，也不免除承包人按规定的标准进行施工和修复缺陷的责任。</t>
  </si>
  <si>
    <t xml:space="preserve">    1.7图纸中所列的工程数量表及数量汇总表仅是提供资料，不是工程量清单的外延，图纸与工程量清单所列数量不一致时，以工程量清单所列数量作为报价的依据。</t>
  </si>
  <si>
    <t>2.投标报价的说明</t>
  </si>
  <si>
    <t xml:space="preserve">    2.1工程量清单中的每一子目须填入单价或价格，且只允许有一个报价。</t>
  </si>
  <si>
    <t xml:space="preserve">    2.2除非合同另有规定，工程量清单中有标价的单价和总额价均已包括了为实施和完成合同工程所需的劳务、材料、机械、质检（自检）、安装、缺陷修复、管理、保险、税费、利润等费用，以及合同明示或暗示的所有责任、义务和一般风险。</t>
  </si>
  <si>
    <t xml:space="preserve">    2.4符合合同条款规定的全部费用应认为已被计入有标价的工程量清单所列各子目之中，未列子目不予计量的工作，其费用应视为已分摊在本合同工程的有关子目的单价或总额价之中。</t>
  </si>
  <si>
    <t xml:space="preserve">    2.5承包人用于本合同工程的各类装备的提供、运输、维护、拆卸、拼装等支付的费用，已包括在工程量清单的单价或总额价之中。</t>
  </si>
  <si>
    <t xml:space="preserve">    2.6工程量清单中各项金额均以人民币（元）结算。</t>
  </si>
  <si>
    <t>3.其它说明</t>
  </si>
  <si>
    <t xml:space="preserve">    3.1本项目建筑工程一切险、第三方责任险、承包人装备险、承包人职工的（人身）事故险和进场的材料及工程设备险由承包人自行投保，保险费由承包人承担并支付，并包含在所报的单价或总额价中，不单独报价。</t>
  </si>
  <si>
    <t xml:space="preserve">    3.2为确保将安全施工措施落到实处，招标人按《公路水运工程安全生产监督管理办法》(交通部2007年第1号令)要求设置安全生产费，该项费用按工程量清单100章至700章合计金额（不含其安全生产费本身）的1%以固定金额形式计入工程量清单100章相应支付子目中。所发生的施工安全生产费用，应用于施工安全防护用具及设施的采购和更新、安全施工措施的落实、安全生产条件的改善，不得挪作他用。</t>
  </si>
  <si>
    <t>工 程 量 清 单</t>
  </si>
  <si>
    <t>项目名称：G6高速公路乌兰察布段更换中央隔离带路缘石工程建设项目</t>
  </si>
  <si>
    <r>
      <t>清单</t>
    </r>
    <r>
      <rPr>
        <b/>
        <sz val="11"/>
        <color indexed="8"/>
        <rFont val="宋体"/>
        <family val="0"/>
      </rPr>
      <t xml:space="preserve">  第100章  总则</t>
    </r>
  </si>
  <si>
    <t>细目号</t>
  </si>
  <si>
    <r>
      <t xml:space="preserve">细  目  </t>
    </r>
    <r>
      <rPr>
        <sz val="11"/>
        <rFont val="宋体"/>
        <family val="0"/>
      </rPr>
      <t>名</t>
    </r>
    <r>
      <rPr>
        <sz val="11"/>
        <rFont val="宋体"/>
        <family val="0"/>
      </rPr>
      <t xml:space="preserve">  </t>
    </r>
    <r>
      <rPr>
        <sz val="11"/>
        <rFont val="宋体"/>
        <family val="0"/>
      </rPr>
      <t>称</t>
    </r>
  </si>
  <si>
    <t>单位</t>
  </si>
  <si>
    <t>数量</t>
  </si>
  <si>
    <t>单价</t>
  </si>
  <si>
    <t>合价</t>
  </si>
  <si>
    <t>102-1</t>
  </si>
  <si>
    <t>竣工文件</t>
  </si>
  <si>
    <t>总额</t>
  </si>
  <si>
    <t>102-2</t>
  </si>
  <si>
    <t>施工环保费</t>
  </si>
  <si>
    <t>102-3</t>
  </si>
  <si>
    <t>安全生产费</t>
  </si>
  <si>
    <t>103-1</t>
  </si>
  <si>
    <t>临时道路修建、养护与拆除（包括原道路的养护费）</t>
  </si>
  <si>
    <t>103-2</t>
  </si>
  <si>
    <t>临时占地</t>
  </si>
  <si>
    <t>103-3</t>
  </si>
  <si>
    <t>临时供电设施</t>
  </si>
  <si>
    <t>-a</t>
  </si>
  <si>
    <t>设施架设、拆除</t>
  </si>
  <si>
    <t>-b</t>
  </si>
  <si>
    <t>设施维修</t>
  </si>
  <si>
    <t>103-4</t>
  </si>
  <si>
    <t>电讯设施的提供、维修与拆除</t>
  </si>
  <si>
    <t>103-5</t>
  </si>
  <si>
    <t>供水与排污设施</t>
  </si>
  <si>
    <t>104-1</t>
  </si>
  <si>
    <t>承包人驻地建设</t>
  </si>
  <si>
    <r>
      <t xml:space="preserve">清单 第100章合计    </t>
    </r>
    <r>
      <rPr>
        <b/>
        <sz val="11"/>
        <color indexed="8"/>
        <rFont val="宋体"/>
        <family val="0"/>
      </rPr>
      <t xml:space="preserve"> </t>
    </r>
    <r>
      <rPr>
        <b/>
        <sz val="11"/>
        <color indexed="8"/>
        <rFont val="宋体"/>
        <family val="0"/>
      </rPr>
      <t>（人民币：元）</t>
    </r>
  </si>
  <si>
    <t>清单  第200章  路基</t>
  </si>
  <si>
    <t>细  目  名  称</t>
  </si>
  <si>
    <t>工程量</t>
  </si>
  <si>
    <t>图纸页码</t>
  </si>
  <si>
    <t>业主单价</t>
  </si>
  <si>
    <t>业主金额</t>
  </si>
  <si>
    <t>一标工程量</t>
  </si>
  <si>
    <t>二标工程量</t>
  </si>
  <si>
    <t>一标金额</t>
  </si>
  <si>
    <t>二标金额</t>
  </si>
  <si>
    <t>202-3</t>
  </si>
  <si>
    <t>拆除结构物</t>
  </si>
  <si>
    <t>混凝土结构</t>
  </si>
  <si>
    <r>
      <t>m</t>
    </r>
    <r>
      <rPr>
        <vertAlign val="superscript"/>
        <sz val="11"/>
        <rFont val="宋体"/>
        <family val="0"/>
      </rPr>
      <t>3</t>
    </r>
  </si>
  <si>
    <t>-d</t>
  </si>
  <si>
    <t>拆除中央隔离带方砖
（包括清运）</t>
  </si>
  <si>
    <t>m</t>
  </si>
  <si>
    <t>清单 第200章合计    （人民币：元）</t>
  </si>
  <si>
    <t>清单  第300章  路面</t>
  </si>
  <si>
    <t>313-6</t>
  </si>
  <si>
    <t>花岗岩路缘石           （50cm×25 cm×10 cm）</t>
  </si>
  <si>
    <t>313-7</t>
  </si>
  <si>
    <t>C20靠背混凝土加固路缘石</t>
  </si>
  <si>
    <t>清单 第300章合计    （人民币:元）</t>
  </si>
  <si>
    <t>序号</t>
  </si>
  <si>
    <t>章次</t>
  </si>
  <si>
    <r>
      <t>科</t>
    </r>
    <r>
      <rPr>
        <sz val="11"/>
        <color indexed="8"/>
        <rFont val="宋体"/>
        <family val="0"/>
      </rPr>
      <t xml:space="preserve"> 目 名 称</t>
    </r>
  </si>
  <si>
    <t>金额（人民币：元）</t>
  </si>
  <si>
    <r>
      <t>总</t>
    </r>
    <r>
      <rPr>
        <sz val="11"/>
        <color indexed="8"/>
        <rFont val="宋体"/>
        <family val="0"/>
      </rPr>
      <t xml:space="preserve"> 则</t>
    </r>
  </si>
  <si>
    <r>
      <t>路</t>
    </r>
    <r>
      <rPr>
        <sz val="11"/>
        <color indexed="8"/>
        <rFont val="宋体"/>
        <family val="0"/>
      </rPr>
      <t xml:space="preserve"> 基</t>
    </r>
  </si>
  <si>
    <r>
      <t>路</t>
    </r>
    <r>
      <rPr>
        <sz val="11"/>
        <color indexed="8"/>
        <rFont val="宋体"/>
        <family val="0"/>
      </rPr>
      <t xml:space="preserve"> 面</t>
    </r>
  </si>
  <si>
    <t>桥梁、涵洞</t>
  </si>
  <si>
    <t>隧  道</t>
  </si>
  <si>
    <t xml:space="preserve"> 安全设施及预埋管线</t>
  </si>
  <si>
    <t>绿化与环境保护</t>
  </si>
  <si>
    <r>
      <t>第</t>
    </r>
    <r>
      <rPr>
        <sz val="11"/>
        <color indexed="8"/>
        <rFont val="宋体"/>
        <family val="0"/>
      </rPr>
      <t>100至700章清单合计</t>
    </r>
  </si>
  <si>
    <t>暂列金额（8×0％）</t>
  </si>
  <si>
    <t>投标报价（8+9=10）</t>
  </si>
  <si>
    <t>标段号：2#标（K261+000-K275+000）</t>
  </si>
  <si>
    <t>投标报价汇总表</t>
  </si>
  <si>
    <t xml:space="preserve">    1.3本工程量清单中所列工程数量是估算的或设计的预计数量，仅作为投标报价的共同基础，不能作为最终结算与支付的依据。实际支付应按实际完成的工程量，由承包人按技术规范规定的计量方法，以招标人认可的尺寸、断面计量，按本工程量清单的单价和总额价计算支付金额；或者根据具体情况，按合同条款第15.4款的规定，由招标人确定的单价或总额价计算支付额。</t>
  </si>
  <si>
    <t xml:space="preserve">    2.3工程量清单中投标人没有填入单价或价格的子目，其费用视为已分摊在工程量清单中其他相关子目的单价或价格之中。承包人必须按招标人指令完成工程量清单中未填入单价或价格的子目，但不能得到结算与支付。</t>
  </si>
  <si>
    <t xml:space="preserve">    3.3花岗岩石路缘石以图纸所示或招标人的指示为依据，按实际完成并经验收合格的数量以米计量。</t>
  </si>
  <si>
    <t xml:space="preserve">    3.4拆除中央隔离带方砖及清除土体总厚以图纸所示或招标人的指示为依据，其中已包含拆除方砖及清除土体清理运输的费用，按实际完成并经验收合格的数量以米计量。</t>
  </si>
  <si>
    <t xml:space="preserve">    3.5 C20靠背混凝土加固路缘石以图纸所示或招标人的指示为依据，按实际完成并经验收合格的数量以立方米计量。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</si>
</sst>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0_ "/>
    <numFmt numFmtId="179" formatCode="0.00_ "/>
    <numFmt numFmtId="180" formatCode="0_ ;[Red]\-0\ "/>
    <numFmt numFmtId="181" formatCode="0.0000_);[Red]\(0.0000\)"/>
    <numFmt numFmtId="182" formatCode="0.00_ ;[Red]\-0.00\ "/>
    <numFmt numFmtId="183" formatCode="0_ "/>
  </numFmts>
  <fonts count="38">
    <font>
      <sz val="12"/>
      <name val="宋体"/>
      <family val="0"/>
    </font>
    <font>
      <sz val="11"/>
      <color indexed="8"/>
      <name val="宋体"/>
      <family val="0"/>
    </font>
    <font>
      <b/>
      <sz val="14"/>
      <color indexed="8"/>
      <name val="宋体"/>
      <family val="0"/>
    </font>
    <font>
      <sz val="11"/>
      <name val="宋体"/>
      <family val="0"/>
    </font>
    <font>
      <b/>
      <sz val="12"/>
      <color indexed="8"/>
      <name val="宋体"/>
      <family val="0"/>
    </font>
    <font>
      <b/>
      <sz val="11"/>
      <color indexed="8"/>
      <name val="宋体"/>
      <family val="0"/>
    </font>
    <font>
      <sz val="10"/>
      <color indexed="8"/>
      <name val="宋体"/>
      <family val="0"/>
    </font>
    <font>
      <sz val="12"/>
      <color indexed="8"/>
      <name val="宋体"/>
      <family val="0"/>
    </font>
    <font>
      <b/>
      <sz val="14"/>
      <name val="宋体"/>
      <family val="0"/>
    </font>
    <font>
      <b/>
      <sz val="11"/>
      <name val="宋体"/>
      <family val="0"/>
    </font>
    <font>
      <b/>
      <sz val="15"/>
      <color indexed="62"/>
      <name val="宋体"/>
      <family val="0"/>
    </font>
    <font>
      <u val="single"/>
      <sz val="12"/>
      <color indexed="12"/>
      <name val="宋体"/>
      <family val="0"/>
    </font>
    <font>
      <sz val="11"/>
      <color indexed="62"/>
      <name val="宋体"/>
      <family val="0"/>
    </font>
    <font>
      <b/>
      <sz val="11"/>
      <color indexed="9"/>
      <name val="宋体"/>
      <family val="0"/>
    </font>
    <font>
      <b/>
      <sz val="11"/>
      <color indexed="62"/>
      <name val="宋体"/>
      <family val="0"/>
    </font>
    <font>
      <sz val="11"/>
      <color indexed="9"/>
      <name val="宋体"/>
      <family val="0"/>
    </font>
    <font>
      <b/>
      <sz val="11"/>
      <color indexed="63"/>
      <name val="宋体"/>
      <family val="0"/>
    </font>
    <font>
      <sz val="11"/>
      <color indexed="10"/>
      <name val="宋体"/>
      <family val="0"/>
    </font>
    <font>
      <i/>
      <sz val="11"/>
      <color indexed="23"/>
      <name val="宋体"/>
      <family val="0"/>
    </font>
    <font>
      <b/>
      <sz val="11"/>
      <color indexed="53"/>
      <name val="宋体"/>
      <family val="0"/>
    </font>
    <font>
      <b/>
      <sz val="13"/>
      <color indexed="62"/>
      <name val="宋体"/>
      <family val="0"/>
    </font>
    <font>
      <u val="single"/>
      <sz val="12"/>
      <color indexed="36"/>
      <name val="宋体"/>
      <family val="0"/>
    </font>
    <font>
      <b/>
      <sz val="11"/>
      <color indexed="52"/>
      <name val="宋体"/>
      <family val="0"/>
    </font>
    <font>
      <sz val="11"/>
      <color indexed="16"/>
      <name val="宋体"/>
      <family val="0"/>
    </font>
    <font>
      <b/>
      <sz val="18"/>
      <color indexed="62"/>
      <name val="宋体"/>
      <family val="0"/>
    </font>
    <font>
      <sz val="11"/>
      <color indexed="19"/>
      <name val="宋体"/>
      <family val="0"/>
    </font>
    <font>
      <sz val="11"/>
      <color indexed="53"/>
      <name val="宋体"/>
      <family val="0"/>
    </font>
    <font>
      <sz val="11"/>
      <color indexed="17"/>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vertAlign val="superscript"/>
      <sz val="11"/>
      <name val="宋体"/>
      <family val="0"/>
    </font>
    <font>
      <sz val="9"/>
      <name val="宋体"/>
      <family val="0"/>
    </font>
    <font>
      <sz val="11"/>
      <color theme="1"/>
      <name val="Calibri"/>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s>
  <cellStyleXfs count="110">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0" borderId="1" applyNumberFormat="0" applyFill="0" applyAlignment="0" applyProtection="0"/>
    <xf numFmtId="0" fontId="29" fillId="0" borderId="2" applyNumberFormat="0" applyFill="0" applyAlignment="0" applyProtection="0"/>
    <xf numFmtId="0" fontId="20" fillId="0" borderId="3" applyNumberFormat="0" applyFill="0" applyAlignment="0" applyProtection="0"/>
    <xf numFmtId="0" fontId="30" fillId="0" borderId="4" applyNumberFormat="0" applyFill="0" applyAlignment="0" applyProtection="0"/>
    <xf numFmtId="0" fontId="14" fillId="0" borderId="5" applyNumberFormat="0" applyFill="0" applyAlignment="0" applyProtection="0"/>
    <xf numFmtId="0" fontId="31" fillId="0" borderId="6" applyNumberFormat="0" applyFill="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3" fillId="5" borderId="0" applyNumberFormat="0" applyBorder="0" applyAlignment="0" applyProtection="0"/>
    <xf numFmtId="0" fontId="3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5" fillId="0" borderId="7" applyNumberFormat="0" applyFill="0" applyAlignment="0" applyProtection="0"/>
    <xf numFmtId="0" fontId="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8" borderId="9" applyNumberFormat="0" applyAlignment="0" applyProtection="0"/>
    <xf numFmtId="0" fontId="22" fillId="9" borderId="9" applyNumberFormat="0" applyAlignment="0" applyProtection="0"/>
    <xf numFmtId="0" fontId="13" fillId="19" borderId="10" applyNumberFormat="0" applyAlignment="0" applyProtection="0"/>
    <xf numFmtId="0" fontId="13" fillId="19" borderId="10"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0" borderId="11" applyNumberFormat="0" applyFill="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25" fillId="23" borderId="0" applyNumberFormat="0" applyBorder="0" applyAlignment="0" applyProtection="0"/>
    <xf numFmtId="0" fontId="28" fillId="23" borderId="0" applyNumberFormat="0" applyBorder="0" applyAlignment="0" applyProtection="0"/>
    <xf numFmtId="0" fontId="16" fillId="18" borderId="12" applyNumberFormat="0" applyAlignment="0" applyProtection="0"/>
    <xf numFmtId="0" fontId="16" fillId="9" borderId="12" applyNumberFormat="0" applyAlignment="0" applyProtection="0"/>
    <xf numFmtId="0" fontId="12" fillId="8" borderId="9" applyNumberFormat="0" applyAlignment="0" applyProtection="0"/>
    <xf numFmtId="0" fontId="12" fillId="8" borderId="9" applyNumberFormat="0" applyAlignment="0" applyProtection="0"/>
    <xf numFmtId="0" fontId="21" fillId="0" borderId="0" applyNumberFormat="0" applyFill="0" applyBorder="0" applyAlignment="0" applyProtection="0"/>
    <xf numFmtId="0" fontId="0" fillId="3" borderId="13" applyNumberFormat="0" applyFont="0" applyAlignment="0" applyProtection="0"/>
    <xf numFmtId="0" fontId="0" fillId="3" borderId="13" applyNumberFormat="0" applyFont="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7" borderId="0" applyNumberFormat="0" applyBorder="0" applyAlignment="0" applyProtection="0"/>
  </cellStyleXfs>
  <cellXfs count="109">
    <xf numFmtId="0" fontId="0" fillId="0" borderId="0" xfId="0" applyAlignment="1">
      <alignment/>
    </xf>
    <xf numFmtId="176" fontId="1" fillId="0" borderId="0" xfId="0" applyNumberFormat="1" applyFont="1" applyAlignment="1">
      <alignment/>
    </xf>
    <xf numFmtId="176" fontId="0" fillId="0" borderId="0" xfId="0" applyNumberFormat="1" applyAlignment="1">
      <alignment/>
    </xf>
    <xf numFmtId="176" fontId="1" fillId="0" borderId="0" xfId="0" applyNumberFormat="1" applyFont="1" applyAlignment="1" applyProtection="1">
      <alignment/>
      <protection/>
    </xf>
    <xf numFmtId="176" fontId="1" fillId="0" borderId="14" xfId="0" applyNumberFormat="1" applyFont="1" applyBorder="1" applyAlignment="1">
      <alignment horizontal="center" vertical="center" wrapText="1"/>
    </xf>
    <xf numFmtId="177" fontId="1" fillId="0" borderId="14" xfId="0" applyNumberFormat="1" applyFont="1" applyBorder="1" applyAlignment="1">
      <alignment horizontal="center" vertical="center" wrapText="1"/>
    </xf>
    <xf numFmtId="177" fontId="5" fillId="0" borderId="14" xfId="0" applyNumberFormat="1" applyFont="1" applyBorder="1" applyAlignment="1">
      <alignment horizontal="center" vertical="center" wrapText="1"/>
    </xf>
    <xf numFmtId="177" fontId="1" fillId="0" borderId="14" xfId="0" applyNumberFormat="1" applyFont="1" applyBorder="1" applyAlignment="1" applyProtection="1">
      <alignment horizontal="center" vertical="center" wrapText="1"/>
      <protection/>
    </xf>
    <xf numFmtId="178" fontId="1" fillId="0" borderId="0" xfId="0" applyNumberFormat="1" applyFont="1" applyFill="1" applyAlignment="1" applyProtection="1">
      <alignment/>
      <protection/>
    </xf>
    <xf numFmtId="178" fontId="6" fillId="0" borderId="0" xfId="0" applyNumberFormat="1" applyFont="1" applyFill="1" applyAlignment="1" applyProtection="1">
      <alignment/>
      <protection/>
    </xf>
    <xf numFmtId="178" fontId="7" fillId="0" borderId="0" xfId="0" applyNumberFormat="1" applyFont="1" applyFill="1" applyAlignment="1">
      <alignment horizontal="center" vertical="center"/>
    </xf>
    <xf numFmtId="49"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9" fontId="0" fillId="0" borderId="0" xfId="0" applyNumberFormat="1" applyFont="1" applyFill="1" applyAlignment="1" applyProtection="1">
      <alignment horizontal="center" vertical="center"/>
      <protection/>
    </xf>
    <xf numFmtId="179" fontId="3" fillId="0" borderId="0" xfId="0" applyNumberFormat="1" applyFont="1" applyFill="1" applyAlignment="1" applyProtection="1">
      <alignment horizontal="center" vertical="center"/>
      <protection/>
    </xf>
    <xf numFmtId="180" fontId="3" fillId="0" borderId="0" xfId="0" applyNumberFormat="1" applyFont="1" applyFill="1" applyAlignment="1" applyProtection="1">
      <alignment horizontal="center" vertical="center"/>
      <protection/>
    </xf>
    <xf numFmtId="181" fontId="0" fillId="0" borderId="0" xfId="0" applyNumberFormat="1" applyFont="1" applyFill="1" applyAlignment="1" applyProtection="1">
      <alignment/>
      <protection/>
    </xf>
    <xf numFmtId="177" fontId="0" fillId="0" borderId="0" xfId="0" applyNumberFormat="1" applyFont="1" applyFill="1" applyAlignment="1" applyProtection="1">
      <alignment/>
      <protection/>
    </xf>
    <xf numFmtId="176" fontId="0" fillId="0" borderId="0" xfId="0" applyNumberFormat="1" applyFont="1" applyFill="1" applyAlignment="1" applyProtection="1">
      <alignment/>
      <protection/>
    </xf>
    <xf numFmtId="0" fontId="0" fillId="0" borderId="0" xfId="0" applyFill="1" applyAlignment="1" applyProtection="1">
      <alignment/>
      <protection/>
    </xf>
    <xf numFmtId="181" fontId="1" fillId="0" borderId="0" xfId="0" applyNumberFormat="1" applyFont="1" applyFill="1" applyAlignment="1" applyProtection="1">
      <alignment/>
      <protection/>
    </xf>
    <xf numFmtId="177" fontId="1" fillId="0" borderId="0" xfId="0" applyNumberFormat="1" applyFont="1" applyFill="1" applyAlignment="1" applyProtection="1">
      <alignment/>
      <protection/>
    </xf>
    <xf numFmtId="181" fontId="6" fillId="0" borderId="0" xfId="0" applyNumberFormat="1" applyFont="1" applyFill="1" applyAlignment="1" applyProtection="1">
      <alignment/>
      <protection/>
    </xf>
    <xf numFmtId="177" fontId="6" fillId="0" borderId="0" xfId="0" applyNumberFormat="1" applyFont="1" applyFill="1" applyAlignment="1" applyProtection="1">
      <alignment/>
      <protection/>
    </xf>
    <xf numFmtId="49" fontId="3" fillId="0" borderId="14" xfId="0" applyNumberFormat="1" applyFont="1" applyFill="1" applyBorder="1" applyAlignment="1" applyProtection="1">
      <alignment horizontal="center" vertical="center" wrapText="1"/>
      <protection/>
    </xf>
    <xf numFmtId="179" fontId="3" fillId="0" borderId="14" xfId="0" applyNumberFormat="1" applyFont="1" applyFill="1" applyBorder="1" applyAlignment="1" applyProtection="1">
      <alignment horizontal="center" vertical="center" wrapText="1"/>
      <protection/>
    </xf>
    <xf numFmtId="180" fontId="3" fillId="0" borderId="14" xfId="0" applyNumberFormat="1" applyFont="1" applyFill="1" applyBorder="1" applyAlignment="1" applyProtection="1">
      <alignment horizontal="center" vertical="center" wrapText="1"/>
      <protection/>
    </xf>
    <xf numFmtId="181" fontId="3" fillId="0" borderId="0" xfId="0" applyNumberFormat="1" applyFont="1" applyFill="1" applyAlignment="1" applyProtection="1">
      <alignment horizontal="center" vertical="center"/>
      <protection/>
    </xf>
    <xf numFmtId="177" fontId="3" fillId="0" borderId="0" xfId="0" applyNumberFormat="1" applyFont="1" applyFill="1" applyAlignment="1" applyProtection="1">
      <alignment horizontal="center" vertical="center"/>
      <protection/>
    </xf>
    <xf numFmtId="0" fontId="3" fillId="0" borderId="14" xfId="0" applyFont="1" applyFill="1" applyBorder="1" applyAlignment="1" applyProtection="1">
      <alignment horizontal="center" vertical="center" wrapText="1"/>
      <protection/>
    </xf>
    <xf numFmtId="179" fontId="3" fillId="0" borderId="14" xfId="0" applyNumberFormat="1" applyFont="1" applyFill="1" applyBorder="1" applyAlignment="1" applyProtection="1">
      <alignment horizontal="center" vertical="center" wrapText="1"/>
      <protection locked="0"/>
    </xf>
    <xf numFmtId="181" fontId="7" fillId="0" borderId="0" xfId="0" applyNumberFormat="1" applyFont="1" applyFill="1" applyAlignment="1" applyProtection="1">
      <alignment horizontal="center" vertical="center"/>
      <protection/>
    </xf>
    <xf numFmtId="177" fontId="7" fillId="0" borderId="0" xfId="0" applyNumberFormat="1" applyFont="1" applyFill="1" applyAlignment="1" applyProtection="1">
      <alignment horizontal="center" vertical="center"/>
      <protection/>
    </xf>
    <xf numFmtId="180" fontId="9" fillId="0" borderId="14" xfId="0" applyNumberFormat="1" applyFont="1" applyFill="1" applyBorder="1" applyAlignment="1" applyProtection="1">
      <alignment horizontal="center" vertical="center"/>
      <protection/>
    </xf>
    <xf numFmtId="177" fontId="1" fillId="0" borderId="0" xfId="0" applyNumberFormat="1" applyFont="1" applyFill="1" applyAlignment="1" applyProtection="1">
      <alignment horizontal="center" vertical="center"/>
      <protection/>
    </xf>
    <xf numFmtId="176" fontId="1" fillId="0" borderId="0" xfId="0" applyNumberFormat="1" applyFont="1" applyFill="1" applyAlignment="1" applyProtection="1">
      <alignment/>
      <protection/>
    </xf>
    <xf numFmtId="176" fontId="6" fillId="0" borderId="0" xfId="0" applyNumberFormat="1" applyFont="1" applyFill="1" applyAlignment="1" applyProtection="1">
      <alignment/>
      <protection/>
    </xf>
    <xf numFmtId="176" fontId="3" fillId="0" borderId="0" xfId="0" applyNumberFormat="1" applyFont="1" applyFill="1" applyAlignment="1" applyProtection="1">
      <alignment horizontal="center" vertical="center"/>
      <protection/>
    </xf>
    <xf numFmtId="176" fontId="7" fillId="0" borderId="0" xfId="0" applyNumberFormat="1" applyFont="1" applyFill="1" applyAlignment="1" applyProtection="1">
      <alignment horizontal="center" vertical="center"/>
      <protection/>
    </xf>
    <xf numFmtId="178" fontId="7" fillId="0" borderId="0" xfId="0" applyNumberFormat="1" applyFont="1" applyFill="1" applyAlignment="1" applyProtection="1">
      <alignment horizontal="center" vertical="center"/>
      <protection/>
    </xf>
    <xf numFmtId="0" fontId="3" fillId="0" borderId="0" xfId="0" applyFont="1" applyFill="1" applyAlignment="1" applyProtection="1">
      <alignment horizontal="center" vertical="center"/>
      <protection/>
    </xf>
    <xf numFmtId="178" fontId="0" fillId="0" borderId="0" xfId="0" applyNumberFormat="1" applyFill="1" applyAlignment="1">
      <alignment horizontal="center" vertical="center"/>
    </xf>
    <xf numFmtId="49" fontId="3" fillId="0" borderId="0" xfId="0" applyNumberFormat="1" applyFont="1" applyFill="1" applyAlignment="1" applyProtection="1">
      <alignment horizontal="center" vertical="center"/>
      <protection/>
    </xf>
    <xf numFmtId="0" fontId="0" fillId="0" borderId="0" xfId="0" applyFill="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179" fontId="1" fillId="0" borderId="14" xfId="0" applyNumberFormat="1" applyFont="1" applyFill="1" applyBorder="1" applyAlignment="1" applyProtection="1">
      <alignment horizontal="center" vertical="center" wrapText="1"/>
      <protection/>
    </xf>
    <xf numFmtId="180" fontId="1" fillId="0" borderId="14" xfId="0" applyNumberFormat="1" applyFont="1" applyFill="1" applyBorder="1" applyAlignment="1" applyProtection="1">
      <alignment horizontal="center" vertical="center" wrapText="1"/>
      <protection/>
    </xf>
    <xf numFmtId="179" fontId="1" fillId="0" borderId="14" xfId="0" applyNumberFormat="1" applyFont="1" applyFill="1" applyBorder="1" applyAlignment="1" applyProtection="1">
      <alignment horizontal="center" vertical="center"/>
      <protection/>
    </xf>
    <xf numFmtId="179" fontId="3" fillId="0" borderId="14"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xf>
    <xf numFmtId="181" fontId="0" fillId="0" borderId="0" xfId="0" applyNumberFormat="1" applyFont="1" applyFill="1" applyAlignment="1" applyProtection="1">
      <alignment horizontal="center" vertical="center"/>
      <protection/>
    </xf>
    <xf numFmtId="179" fontId="7" fillId="0" borderId="14" xfId="0" applyNumberFormat="1" applyFont="1" applyFill="1" applyBorder="1" applyAlignment="1" applyProtection="1">
      <alignment horizontal="center" vertical="center"/>
      <protection/>
    </xf>
    <xf numFmtId="179" fontId="1" fillId="0" borderId="15" xfId="0" applyNumberFormat="1" applyFont="1" applyFill="1" applyBorder="1" applyAlignment="1" applyProtection="1">
      <alignment horizontal="center" vertical="center"/>
      <protection locked="0"/>
    </xf>
    <xf numFmtId="180" fontId="5" fillId="0" borderId="14" xfId="0" applyNumberFormat="1" applyFont="1" applyFill="1" applyBorder="1" applyAlignment="1" applyProtection="1">
      <alignment horizontal="center" vertical="center"/>
      <protection/>
    </xf>
    <xf numFmtId="177" fontId="0" fillId="0" borderId="0" xfId="0" applyNumberFormat="1" applyFill="1" applyAlignment="1" applyProtection="1">
      <alignment horizontal="center" vertical="center"/>
      <protection/>
    </xf>
    <xf numFmtId="176" fontId="0" fillId="0" borderId="0" xfId="0" applyNumberFormat="1" applyFill="1" applyAlignment="1" applyProtection="1">
      <alignment horizontal="center" vertical="center"/>
      <protection/>
    </xf>
    <xf numFmtId="178" fontId="0" fillId="0" borderId="0" xfId="0" applyNumberFormat="1" applyFill="1" applyAlignment="1" applyProtection="1">
      <alignment horizontal="center" vertical="center"/>
      <protection/>
    </xf>
    <xf numFmtId="182" fontId="1" fillId="0" borderId="0" xfId="0" applyNumberFormat="1" applyFont="1" applyAlignment="1" applyProtection="1">
      <alignment horizontal="center" vertical="center"/>
      <protection/>
    </xf>
    <xf numFmtId="182" fontId="1" fillId="0" borderId="0" xfId="0" applyNumberFormat="1" applyFont="1" applyAlignment="1" applyProtection="1">
      <alignment vertical="center"/>
      <protection/>
    </xf>
    <xf numFmtId="182" fontId="1" fillId="0" borderId="0" xfId="0" applyNumberFormat="1" applyFont="1" applyFill="1" applyAlignment="1" applyProtection="1">
      <alignment horizontal="center" vertical="center"/>
      <protection/>
    </xf>
    <xf numFmtId="182" fontId="0" fillId="0" borderId="0" xfId="0" applyNumberFormat="1" applyAlignment="1" applyProtection="1">
      <alignment horizontal="center" vertical="center"/>
      <protection/>
    </xf>
    <xf numFmtId="180" fontId="0" fillId="0" borderId="0" xfId="0" applyNumberFormat="1" applyAlignment="1" applyProtection="1">
      <alignment horizontal="center" vertical="center"/>
      <protection/>
    </xf>
    <xf numFmtId="183" fontId="0" fillId="0" borderId="0" xfId="0" applyNumberFormat="1" applyAlignment="1" applyProtection="1">
      <alignment horizontal="center" vertical="center"/>
      <protection/>
    </xf>
    <xf numFmtId="176" fontId="0" fillId="0" borderId="0" xfId="0" applyNumberFormat="1" applyFill="1" applyAlignment="1" applyProtection="1">
      <alignment/>
      <protection/>
    </xf>
    <xf numFmtId="182" fontId="3" fillId="0" borderId="14" xfId="0" applyNumberFormat="1" applyFont="1" applyFill="1" applyBorder="1" applyAlignment="1" applyProtection="1">
      <alignment horizontal="center" vertical="center"/>
      <protection/>
    </xf>
    <xf numFmtId="180" fontId="3" fillId="0" borderId="14" xfId="0" applyNumberFormat="1" applyFont="1" applyFill="1" applyBorder="1" applyAlignment="1" applyProtection="1">
      <alignment horizontal="center" vertical="center"/>
      <protection/>
    </xf>
    <xf numFmtId="183" fontId="3" fillId="0" borderId="14" xfId="0" applyNumberFormat="1" applyFont="1" applyFill="1" applyBorder="1" applyAlignment="1" applyProtection="1">
      <alignment horizontal="center" vertical="center"/>
      <protection/>
    </xf>
    <xf numFmtId="182" fontId="3" fillId="0" borderId="14" xfId="0" applyNumberFormat="1" applyFont="1" applyFill="1" applyBorder="1" applyAlignment="1" applyProtection="1">
      <alignment horizontal="center" vertical="center" wrapText="1"/>
      <protection/>
    </xf>
    <xf numFmtId="183" fontId="3" fillId="0" borderId="14" xfId="0" applyNumberFormat="1" applyFont="1" applyFill="1" applyBorder="1" applyAlignment="1" applyProtection="1">
      <alignment horizontal="center" vertical="center"/>
      <protection locked="0"/>
    </xf>
    <xf numFmtId="180" fontId="1" fillId="0" borderId="14" xfId="0" applyNumberFormat="1" applyFont="1" applyBorder="1"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vertical="distributed" wrapText="1"/>
      <protection/>
    </xf>
    <xf numFmtId="0" fontId="3" fillId="0" borderId="0" xfId="0" applyFont="1" applyAlignment="1" applyProtection="1">
      <alignment vertical="distributed" wrapText="1"/>
      <protection/>
    </xf>
    <xf numFmtId="0" fontId="3" fillId="0" borderId="0" xfId="0" applyFont="1" applyAlignment="1" applyProtection="1">
      <alignment vertical="center" wrapText="1"/>
      <protection/>
    </xf>
    <xf numFmtId="0" fontId="9" fillId="0" borderId="0" xfId="0" applyFont="1" applyAlignment="1" applyProtection="1">
      <alignment vertical="center" wrapText="1"/>
      <protection/>
    </xf>
    <xf numFmtId="0" fontId="9" fillId="18" borderId="0" xfId="0" applyFont="1" applyFill="1" applyAlignment="1" applyProtection="1">
      <alignment horizontal="justify" vertical="center"/>
      <protection/>
    </xf>
    <xf numFmtId="0" fontId="3" fillId="0" borderId="0" xfId="0" applyFont="1" applyAlignment="1">
      <alignment horizontal="justify" vertical="center"/>
    </xf>
    <xf numFmtId="0" fontId="9" fillId="0" borderId="0" xfId="0" applyFont="1" applyFill="1" applyAlignment="1" applyProtection="1">
      <alignment horizontal="left" vertical="center" wrapText="1"/>
      <protection/>
    </xf>
    <xf numFmtId="182" fontId="8" fillId="0" borderId="0" xfId="0" applyNumberFormat="1" applyFont="1" applyFill="1" applyAlignment="1" applyProtection="1">
      <alignment horizontal="center" vertical="center"/>
      <protection/>
    </xf>
    <xf numFmtId="183" fontId="8" fillId="0" borderId="0" xfId="0" applyNumberFormat="1" applyFont="1" applyFill="1" applyAlignment="1" applyProtection="1">
      <alignment horizontal="center" vertical="center"/>
      <protection/>
    </xf>
    <xf numFmtId="176" fontId="3" fillId="18" borderId="0" xfId="0" applyNumberFormat="1" applyFont="1" applyFill="1" applyBorder="1" applyAlignment="1" applyProtection="1">
      <alignment vertical="center"/>
      <protection/>
    </xf>
    <xf numFmtId="179" fontId="3" fillId="18" borderId="0" xfId="0" applyNumberFormat="1" applyFont="1" applyFill="1" applyBorder="1" applyAlignment="1" applyProtection="1">
      <alignment vertical="center"/>
      <protection/>
    </xf>
    <xf numFmtId="183" fontId="3" fillId="18" borderId="0" xfId="0" applyNumberFormat="1" applyFont="1" applyFill="1" applyBorder="1" applyAlignment="1" applyProtection="1">
      <alignment vertical="center"/>
      <protection/>
    </xf>
    <xf numFmtId="176" fontId="3" fillId="18" borderId="16" xfId="0" applyNumberFormat="1" applyFont="1" applyFill="1" applyBorder="1" applyAlignment="1" applyProtection="1">
      <alignment vertical="center"/>
      <protection/>
    </xf>
    <xf numFmtId="176" fontId="3" fillId="18" borderId="16" xfId="0" applyNumberFormat="1" applyFont="1" applyFill="1" applyBorder="1" applyAlignment="1" applyProtection="1">
      <alignment vertical="center"/>
      <protection/>
    </xf>
    <xf numFmtId="179" fontId="3" fillId="18" borderId="16" xfId="0" applyNumberFormat="1" applyFont="1" applyFill="1" applyBorder="1" applyAlignment="1" applyProtection="1">
      <alignment vertical="center"/>
      <protection/>
    </xf>
    <xf numFmtId="183" fontId="3" fillId="18" borderId="16" xfId="0" applyNumberFormat="1" applyFont="1" applyFill="1" applyBorder="1" applyAlignment="1" applyProtection="1">
      <alignment vertical="center"/>
      <protection/>
    </xf>
    <xf numFmtId="182" fontId="5" fillId="0" borderId="14" xfId="0" applyNumberFormat="1" applyFont="1" applyFill="1" applyBorder="1" applyAlignment="1" applyProtection="1">
      <alignment horizontal="center" vertical="center"/>
      <protection/>
    </xf>
    <xf numFmtId="183" fontId="5" fillId="0" borderId="14" xfId="0" applyNumberFormat="1" applyFont="1" applyFill="1" applyBorder="1" applyAlignment="1" applyProtection="1">
      <alignment horizontal="center" vertical="center"/>
      <protection/>
    </xf>
    <xf numFmtId="179" fontId="2" fillId="0" borderId="0" xfId="0" applyNumberFormat="1" applyFont="1" applyFill="1" applyAlignment="1" applyProtection="1">
      <alignment horizontal="center" vertical="center"/>
      <protection/>
    </xf>
    <xf numFmtId="179" fontId="1" fillId="0" borderId="0" xfId="0" applyNumberFormat="1" applyFont="1" applyFill="1" applyBorder="1" applyAlignment="1" applyProtection="1">
      <alignment horizontal="left" vertical="center"/>
      <protection/>
    </xf>
    <xf numFmtId="179" fontId="1" fillId="0" borderId="0" xfId="0" applyNumberFormat="1" applyFont="1" applyFill="1" applyAlignment="1" applyProtection="1">
      <alignment horizontal="left" vertical="center"/>
      <protection/>
    </xf>
    <xf numFmtId="179" fontId="1" fillId="0" borderId="0" xfId="0" applyNumberFormat="1" applyFont="1" applyFill="1" applyAlignment="1" applyProtection="1">
      <alignment horizontal="left" vertical="center"/>
      <protection/>
    </xf>
    <xf numFmtId="179" fontId="5" fillId="0" borderId="17" xfId="0" applyNumberFormat="1"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179" fontId="5" fillId="0" borderId="14" xfId="0" applyNumberFormat="1" applyFont="1" applyFill="1" applyBorder="1" applyAlignment="1" applyProtection="1">
      <alignment horizontal="center" vertical="center"/>
      <protection/>
    </xf>
    <xf numFmtId="179" fontId="5" fillId="0" borderId="15" xfId="0" applyNumberFormat="1" applyFont="1" applyFill="1" applyBorder="1" applyAlignment="1" applyProtection="1">
      <alignment horizontal="center" vertical="center"/>
      <protection/>
    </xf>
    <xf numFmtId="179" fontId="8" fillId="0" borderId="0" xfId="0" applyNumberFormat="1" applyFont="1" applyFill="1" applyAlignment="1" applyProtection="1">
      <alignment horizontal="center" vertical="center"/>
      <protection/>
    </xf>
    <xf numFmtId="179" fontId="9" fillId="0" borderId="17" xfId="0" applyNumberFormat="1" applyFont="1" applyFill="1" applyBorder="1" applyAlignment="1" applyProtection="1">
      <alignment horizontal="center" vertical="center" wrapText="1"/>
      <protection/>
    </xf>
    <xf numFmtId="179" fontId="9" fillId="0" borderId="14" xfId="0" applyNumberFormat="1" applyFont="1" applyFill="1" applyBorder="1" applyAlignment="1" applyProtection="1">
      <alignment horizontal="center" vertical="center"/>
      <protection/>
    </xf>
    <xf numFmtId="176" fontId="1" fillId="0" borderId="14" xfId="0" applyNumberFormat="1" applyFont="1" applyBorder="1" applyAlignment="1">
      <alignment horizontal="center" vertical="center" wrapText="1"/>
    </xf>
    <xf numFmtId="176" fontId="2" fillId="0" borderId="0" xfId="0" applyNumberFormat="1" applyFont="1" applyAlignment="1">
      <alignment horizontal="center" vertical="center"/>
    </xf>
    <xf numFmtId="176" fontId="3" fillId="0" borderId="0" xfId="0" applyNumberFormat="1" applyFont="1" applyAlignment="1">
      <alignment horizontal="left" vertical="center"/>
    </xf>
    <xf numFmtId="176" fontId="3" fillId="0" borderId="16" xfId="0" applyNumberFormat="1" applyFont="1" applyFill="1" applyBorder="1" applyAlignment="1" applyProtection="1">
      <alignment horizontal="left" vertical="center"/>
      <protection/>
    </xf>
    <xf numFmtId="176" fontId="3" fillId="0" borderId="16" xfId="0" applyNumberFormat="1" applyFont="1" applyFill="1" applyBorder="1" applyAlignment="1" applyProtection="1">
      <alignment horizontal="left" vertical="center"/>
      <protection/>
    </xf>
    <xf numFmtId="176" fontId="4" fillId="0" borderId="15"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3" fillId="0" borderId="14" xfId="0" applyNumberFormat="1" applyFont="1" applyBorder="1" applyAlignment="1">
      <alignment horizontal="center" vertical="center" wrapText="1"/>
    </xf>
  </cellXfs>
  <cellStyles count="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2" xfId="21"/>
    <cellStyle name="20% - 着色 2 2" xfId="22"/>
    <cellStyle name="20% - 着色 3 2" xfId="23"/>
    <cellStyle name="20% - 着色 4 2" xfId="24"/>
    <cellStyle name="20% - 着色 5 2" xfId="25"/>
    <cellStyle name="20% - 着色 6 2"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2" xfId="33"/>
    <cellStyle name="40% - 着色 2 2" xfId="34"/>
    <cellStyle name="40% - 着色 3 2" xfId="35"/>
    <cellStyle name="40% - 着色 4 2" xfId="36"/>
    <cellStyle name="40% - 着色 5 2" xfId="37"/>
    <cellStyle name="40% - 着色 6 2"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2" xfId="45"/>
    <cellStyle name="60% - 着色 2 2" xfId="46"/>
    <cellStyle name="60% - 着色 3 2" xfId="47"/>
    <cellStyle name="60% - 着色 4 2" xfId="48"/>
    <cellStyle name="60% - 着色 5 2" xfId="49"/>
    <cellStyle name="60% - 着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3 2" xfId="67"/>
    <cellStyle name="常规 4" xfId="68"/>
    <cellStyle name="常规 5" xfId="69"/>
    <cellStyle name="Hyperlink" xfId="70"/>
    <cellStyle name="好" xfId="71"/>
    <cellStyle name="好 2"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适中 2" xfId="96"/>
    <cellStyle name="输出" xfId="97"/>
    <cellStyle name="输出 2" xfId="98"/>
    <cellStyle name="输入" xfId="99"/>
    <cellStyle name="输入 2" xfId="100"/>
    <cellStyle name="Followed Hyperlink" xfId="101"/>
    <cellStyle name="注释" xfId="102"/>
    <cellStyle name="注释 2" xfId="103"/>
    <cellStyle name="着色 1 2" xfId="104"/>
    <cellStyle name="着色 2 2" xfId="105"/>
    <cellStyle name="着色 3 2" xfId="106"/>
    <cellStyle name="着色 4 2" xfId="107"/>
    <cellStyle name="着色 5 2" xfId="108"/>
    <cellStyle name="着色 6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1"/>
  <sheetViews>
    <sheetView tabSelected="1" view="pageBreakPreview" zoomScale="85" zoomScaleSheetLayoutView="85" zoomScalePageLayoutView="0" workbookViewId="0" topLeftCell="A1">
      <selection activeCell="A1" sqref="A1:IV16384"/>
    </sheetView>
  </sheetViews>
  <sheetFormatPr defaultColWidth="9.00390625" defaultRowHeight="14.25"/>
  <cols>
    <col min="1" max="1" width="88.125" style="70" customWidth="1"/>
    <col min="2" max="16384" width="9.00390625" style="70" customWidth="1"/>
  </cols>
  <sheetData>
    <row r="1" ht="20.25" customHeight="1">
      <c r="A1" s="71" t="s">
        <v>0</v>
      </c>
    </row>
    <row r="2" ht="40.5">
      <c r="A2" s="72" t="s">
        <v>1</v>
      </c>
    </row>
    <row r="3" ht="27">
      <c r="A3" s="73" t="s">
        <v>2</v>
      </c>
    </row>
    <row r="4" ht="54">
      <c r="A4" s="73" t="s">
        <v>89</v>
      </c>
    </row>
    <row r="5" ht="27">
      <c r="A5" s="73" t="s">
        <v>3</v>
      </c>
    </row>
    <row r="6" ht="27">
      <c r="A6" s="73" t="s">
        <v>4</v>
      </c>
    </row>
    <row r="7" ht="27">
      <c r="A7" s="73" t="s">
        <v>5</v>
      </c>
    </row>
    <row r="8" ht="27">
      <c r="A8" s="73" t="s">
        <v>6</v>
      </c>
    </row>
    <row r="9" ht="17.25" customHeight="1">
      <c r="A9" s="74" t="s">
        <v>7</v>
      </c>
    </row>
    <row r="10" ht="14.25">
      <c r="A10" s="73" t="s">
        <v>8</v>
      </c>
    </row>
    <row r="11" ht="40.5">
      <c r="A11" s="73" t="s">
        <v>9</v>
      </c>
    </row>
    <row r="12" ht="40.5">
      <c r="A12" s="73" t="s">
        <v>90</v>
      </c>
    </row>
    <row r="13" ht="27">
      <c r="A13" s="73" t="s">
        <v>10</v>
      </c>
    </row>
    <row r="14" ht="27">
      <c r="A14" s="73" t="s">
        <v>11</v>
      </c>
    </row>
    <row r="15" ht="18.75" customHeight="1">
      <c r="A15" s="73" t="s">
        <v>12</v>
      </c>
    </row>
    <row r="16" ht="24" customHeight="1">
      <c r="A16" s="75" t="s">
        <v>13</v>
      </c>
    </row>
    <row r="17" ht="40.5">
      <c r="A17" s="76" t="s">
        <v>14</v>
      </c>
    </row>
    <row r="18" ht="64.5" customHeight="1">
      <c r="A18" s="76" t="s">
        <v>15</v>
      </c>
    </row>
    <row r="19" ht="27">
      <c r="A19" s="77" t="s">
        <v>91</v>
      </c>
    </row>
    <row r="20" ht="26.25" customHeight="1">
      <c r="A20" s="77" t="s">
        <v>92</v>
      </c>
    </row>
    <row r="21" ht="32.25" customHeight="1">
      <c r="A21" s="77" t="s">
        <v>93</v>
      </c>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sheetData>
  <sheetProtection password="DC88" sheet="1" objects="1"/>
  <printOptions/>
  <pageMargins left="0.7" right="0.7" top="0.66" bottom="0.53" header="0.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7"/>
  <sheetViews>
    <sheetView showZeros="0" view="pageBreakPreview" zoomScaleSheetLayoutView="100" zoomScalePageLayoutView="0" workbookViewId="0" topLeftCell="A4">
      <selection activeCell="F10" sqref="F10"/>
    </sheetView>
  </sheetViews>
  <sheetFormatPr defaultColWidth="9.00390625" defaultRowHeight="14.25"/>
  <cols>
    <col min="1" max="1" width="7.625" style="60" customWidth="1"/>
    <col min="2" max="2" width="23.875" style="60" customWidth="1"/>
    <col min="3" max="3" width="6.875" style="60" customWidth="1"/>
    <col min="4" max="4" width="7.125" style="61" customWidth="1"/>
    <col min="5" max="5" width="15.625" style="62" customWidth="1"/>
    <col min="6" max="6" width="15.625" style="61" customWidth="1"/>
    <col min="7" max="250" width="9.00390625" style="60" customWidth="1"/>
    <col min="251" max="16384" width="9.00390625" style="63" customWidth="1"/>
  </cols>
  <sheetData>
    <row r="1" spans="1:6" s="57" customFormat="1" ht="28.5" customHeight="1">
      <c r="A1" s="78" t="s">
        <v>16</v>
      </c>
      <c r="B1" s="78"/>
      <c r="C1" s="78"/>
      <c r="D1" s="78"/>
      <c r="E1" s="79"/>
      <c r="F1" s="78"/>
    </row>
    <row r="2" spans="1:6" s="58" customFormat="1" ht="28.5" customHeight="1">
      <c r="A2" s="80" t="s">
        <v>17</v>
      </c>
      <c r="B2" s="80"/>
      <c r="C2" s="80"/>
      <c r="D2" s="81"/>
      <c r="E2" s="82"/>
      <c r="F2" s="81"/>
    </row>
    <row r="3" spans="1:6" s="58" customFormat="1" ht="28.5" customHeight="1">
      <c r="A3" s="83" t="s">
        <v>87</v>
      </c>
      <c r="B3" s="84"/>
      <c r="C3" s="84"/>
      <c r="D3" s="85"/>
      <c r="E3" s="86"/>
      <c r="F3" s="85"/>
    </row>
    <row r="4" spans="1:6" s="57" customFormat="1" ht="35.25" customHeight="1">
      <c r="A4" s="87" t="s">
        <v>18</v>
      </c>
      <c r="B4" s="87"/>
      <c r="C4" s="87"/>
      <c r="D4" s="87"/>
      <c r="E4" s="88"/>
      <c r="F4" s="87"/>
    </row>
    <row r="5" spans="1:6" s="57" customFormat="1" ht="35.25" customHeight="1">
      <c r="A5" s="64" t="s">
        <v>19</v>
      </c>
      <c r="B5" s="64" t="s">
        <v>20</v>
      </c>
      <c r="C5" s="64" t="s">
        <v>21</v>
      </c>
      <c r="D5" s="65" t="s">
        <v>22</v>
      </c>
      <c r="E5" s="66" t="s">
        <v>23</v>
      </c>
      <c r="F5" s="65" t="s">
        <v>24</v>
      </c>
    </row>
    <row r="6" spans="1:6" s="57" customFormat="1" ht="35.25" customHeight="1">
      <c r="A6" s="67" t="s">
        <v>25</v>
      </c>
      <c r="B6" s="67" t="s">
        <v>26</v>
      </c>
      <c r="C6" s="67" t="s">
        <v>27</v>
      </c>
      <c r="D6" s="26">
        <v>1</v>
      </c>
      <c r="E6" s="68"/>
      <c r="F6" s="69">
        <f aca="true" t="shared" si="0" ref="F6:F16">ROUND(D6*E6,0)</f>
        <v>0</v>
      </c>
    </row>
    <row r="7" spans="1:6" s="57" customFormat="1" ht="35.25" customHeight="1">
      <c r="A7" s="67" t="s">
        <v>28</v>
      </c>
      <c r="B7" s="67" t="s">
        <v>29</v>
      </c>
      <c r="C7" s="64" t="s">
        <v>27</v>
      </c>
      <c r="D7" s="26">
        <v>1</v>
      </c>
      <c r="E7" s="68"/>
      <c r="F7" s="69">
        <f t="shared" si="0"/>
        <v>0</v>
      </c>
    </row>
    <row r="8" spans="1:6" s="57" customFormat="1" ht="35.25" customHeight="1">
      <c r="A8" s="67" t="s">
        <v>30</v>
      </c>
      <c r="B8" s="67" t="s">
        <v>31</v>
      </c>
      <c r="C8" s="64" t="s">
        <v>27</v>
      </c>
      <c r="D8" s="26">
        <v>1</v>
      </c>
      <c r="E8" s="66">
        <f>ROUND(((SUM(F6:F7)+SUM(F9:F16)+SUM('汇总'!D7:D12))*0.01),0)</f>
        <v>0</v>
      </c>
      <c r="F8" s="69">
        <f t="shared" si="0"/>
        <v>0</v>
      </c>
    </row>
    <row r="9" spans="1:6" s="57" customFormat="1" ht="35.25" customHeight="1">
      <c r="A9" s="67" t="s">
        <v>32</v>
      </c>
      <c r="B9" s="67" t="s">
        <v>33</v>
      </c>
      <c r="C9" s="64" t="s">
        <v>27</v>
      </c>
      <c r="D9" s="26">
        <v>1</v>
      </c>
      <c r="E9" s="68"/>
      <c r="F9" s="69">
        <f t="shared" si="0"/>
        <v>0</v>
      </c>
    </row>
    <row r="10" spans="1:6" s="57" customFormat="1" ht="35.25" customHeight="1">
      <c r="A10" s="67" t="s">
        <v>34</v>
      </c>
      <c r="B10" s="67" t="s">
        <v>35</v>
      </c>
      <c r="C10" s="64" t="s">
        <v>27</v>
      </c>
      <c r="D10" s="26">
        <v>1</v>
      </c>
      <c r="E10" s="68"/>
      <c r="F10" s="69">
        <f t="shared" si="0"/>
        <v>0</v>
      </c>
    </row>
    <row r="11" spans="1:6" s="57" customFormat="1" ht="35.25" customHeight="1">
      <c r="A11" s="67" t="s">
        <v>36</v>
      </c>
      <c r="B11" s="67" t="s">
        <v>37</v>
      </c>
      <c r="C11" s="67"/>
      <c r="D11" s="26"/>
      <c r="E11" s="68"/>
      <c r="F11" s="69">
        <f t="shared" si="0"/>
        <v>0</v>
      </c>
    </row>
    <row r="12" spans="1:6" s="59" customFormat="1" ht="35.25" customHeight="1">
      <c r="A12" s="67" t="s">
        <v>38</v>
      </c>
      <c r="B12" s="67" t="s">
        <v>39</v>
      </c>
      <c r="C12" s="64" t="s">
        <v>27</v>
      </c>
      <c r="D12" s="26">
        <v>1</v>
      </c>
      <c r="E12" s="68"/>
      <c r="F12" s="69">
        <f t="shared" si="0"/>
        <v>0</v>
      </c>
    </row>
    <row r="13" spans="1:6" s="57" customFormat="1" ht="35.25" customHeight="1">
      <c r="A13" s="67" t="s">
        <v>40</v>
      </c>
      <c r="B13" s="67" t="s">
        <v>41</v>
      </c>
      <c r="C13" s="64" t="s">
        <v>27</v>
      </c>
      <c r="D13" s="26">
        <v>1</v>
      </c>
      <c r="E13" s="68"/>
      <c r="F13" s="69">
        <f t="shared" si="0"/>
        <v>0</v>
      </c>
    </row>
    <row r="14" spans="1:6" s="57" customFormat="1" ht="35.25" customHeight="1">
      <c r="A14" s="67" t="s">
        <v>42</v>
      </c>
      <c r="B14" s="67" t="s">
        <v>43</v>
      </c>
      <c r="C14" s="64" t="s">
        <v>27</v>
      </c>
      <c r="D14" s="26">
        <v>1</v>
      </c>
      <c r="E14" s="68"/>
      <c r="F14" s="69">
        <f t="shared" si="0"/>
        <v>0</v>
      </c>
    </row>
    <row r="15" spans="1:6" s="57" customFormat="1" ht="35.25" customHeight="1">
      <c r="A15" s="67" t="s">
        <v>44</v>
      </c>
      <c r="B15" s="67" t="s">
        <v>45</v>
      </c>
      <c r="C15" s="64" t="s">
        <v>27</v>
      </c>
      <c r="D15" s="26">
        <v>1</v>
      </c>
      <c r="E15" s="68"/>
      <c r="F15" s="69">
        <f t="shared" si="0"/>
        <v>0</v>
      </c>
    </row>
    <row r="16" spans="1:6" s="57" customFormat="1" ht="35.25" customHeight="1">
      <c r="A16" s="67" t="s">
        <v>46</v>
      </c>
      <c r="B16" s="67" t="s">
        <v>47</v>
      </c>
      <c r="C16" s="64" t="s">
        <v>27</v>
      </c>
      <c r="D16" s="26">
        <v>1</v>
      </c>
      <c r="E16" s="68"/>
      <c r="F16" s="69">
        <f t="shared" si="0"/>
        <v>0</v>
      </c>
    </row>
    <row r="17" spans="1:6" s="57" customFormat="1" ht="35.25" customHeight="1">
      <c r="A17" s="87" t="s">
        <v>48</v>
      </c>
      <c r="B17" s="87"/>
      <c r="C17" s="87"/>
      <c r="D17" s="87"/>
      <c r="E17" s="88"/>
      <c r="F17" s="53">
        <f>SUM(F6:F16)</f>
        <v>0</v>
      </c>
    </row>
  </sheetData>
  <sheetProtection password="DC88" sheet="1" objects="1"/>
  <mergeCells count="5">
    <mergeCell ref="A1:F1"/>
    <mergeCell ref="A2:F2"/>
    <mergeCell ref="A3:F3"/>
    <mergeCell ref="A4:F4"/>
    <mergeCell ref="A17:E17"/>
  </mergeCells>
  <printOptions/>
  <pageMargins left="1.02" right="0.55" top="0.94"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2"/>
  </sheetPr>
  <dimension ref="A1:IV9"/>
  <sheetViews>
    <sheetView showZeros="0" view="pageBreakPreview" zoomScaleSheetLayoutView="100" zoomScalePageLayoutView="0" workbookViewId="0" topLeftCell="A1">
      <selection activeCell="D8" sqref="D8 F8"/>
    </sheetView>
  </sheetViews>
  <sheetFormatPr defaultColWidth="9.00390625" defaultRowHeight="14.25"/>
  <cols>
    <col min="1" max="1" width="8.00390625" style="42" customWidth="1"/>
    <col min="2" max="2" width="22.125" style="40" customWidth="1"/>
    <col min="3" max="3" width="6.50390625" style="40" customWidth="1"/>
    <col min="4" max="4" width="11.625" style="14" bestFit="1" customWidth="1"/>
    <col min="5" max="5" width="46.375" style="14" hidden="1" customWidth="1"/>
    <col min="6" max="6" width="15.875" style="14" customWidth="1"/>
    <col min="7" max="7" width="15.875" style="15" customWidth="1"/>
    <col min="8" max="8" width="12.25390625" style="27" hidden="1" customWidth="1"/>
    <col min="9" max="9" width="11.75390625" style="28" hidden="1" customWidth="1"/>
    <col min="10" max="10" width="11.625" style="37" hidden="1" customWidth="1"/>
    <col min="11" max="11" width="12.875" style="37" hidden="1" customWidth="1"/>
    <col min="12" max="12" width="10.75390625" style="28" hidden="1" customWidth="1"/>
    <col min="13" max="13" width="10.625" style="28" hidden="1" customWidth="1"/>
    <col min="14" max="254" width="9.00390625" style="40" customWidth="1"/>
    <col min="255" max="16384" width="9.00390625" style="43" customWidth="1"/>
  </cols>
  <sheetData>
    <row r="1" spans="1:13" s="40" customFormat="1" ht="30" customHeight="1">
      <c r="A1" s="89" t="s">
        <v>16</v>
      </c>
      <c r="B1" s="89"/>
      <c r="C1" s="89"/>
      <c r="D1" s="89"/>
      <c r="E1" s="89"/>
      <c r="F1" s="89"/>
      <c r="G1" s="89"/>
      <c r="H1" s="27"/>
      <c r="I1" s="28"/>
      <c r="J1" s="37"/>
      <c r="K1" s="37"/>
      <c r="L1" s="28"/>
      <c r="M1" s="28"/>
    </row>
    <row r="2" spans="1:13" s="40" customFormat="1" ht="25.5" customHeight="1">
      <c r="A2" s="90" t="s">
        <v>17</v>
      </c>
      <c r="B2" s="90"/>
      <c r="C2" s="90"/>
      <c r="D2" s="90"/>
      <c r="E2" s="90"/>
      <c r="F2" s="90"/>
      <c r="G2" s="90"/>
      <c r="H2" s="27"/>
      <c r="I2" s="28"/>
      <c r="J2" s="37"/>
      <c r="K2" s="37"/>
      <c r="L2" s="28"/>
      <c r="M2" s="28"/>
    </row>
    <row r="3" spans="1:13" s="40" customFormat="1" ht="25.5" customHeight="1">
      <c r="A3" s="91" t="s">
        <v>87</v>
      </c>
      <c r="B3" s="92"/>
      <c r="C3" s="92"/>
      <c r="D3" s="92"/>
      <c r="E3" s="92"/>
      <c r="F3" s="92"/>
      <c r="G3" s="92"/>
      <c r="H3" s="27"/>
      <c r="I3" s="28"/>
      <c r="J3" s="37"/>
      <c r="K3" s="37"/>
      <c r="L3" s="28"/>
      <c r="M3" s="28"/>
    </row>
    <row r="4" spans="1:13" s="40" customFormat="1" ht="25.5" customHeight="1">
      <c r="A4" s="93" t="s">
        <v>49</v>
      </c>
      <c r="B4" s="93"/>
      <c r="C4" s="93"/>
      <c r="D4" s="93"/>
      <c r="E4" s="93"/>
      <c r="F4" s="93"/>
      <c r="G4" s="93"/>
      <c r="H4" s="27"/>
      <c r="I4" s="28"/>
      <c r="J4" s="37"/>
      <c r="K4" s="37"/>
      <c r="L4" s="28"/>
      <c r="M4" s="28"/>
    </row>
    <row r="5" spans="1:13" s="40" customFormat="1" ht="25.5" customHeight="1">
      <c r="A5" s="44" t="s">
        <v>19</v>
      </c>
      <c r="B5" s="45" t="s">
        <v>50</v>
      </c>
      <c r="C5" s="45" t="s">
        <v>21</v>
      </c>
      <c r="D5" s="45" t="s">
        <v>51</v>
      </c>
      <c r="E5" s="45" t="s">
        <v>52</v>
      </c>
      <c r="F5" s="45" t="s">
        <v>23</v>
      </c>
      <c r="G5" s="46" t="s">
        <v>24</v>
      </c>
      <c r="H5" s="27" t="s">
        <v>53</v>
      </c>
      <c r="I5" s="28" t="s">
        <v>54</v>
      </c>
      <c r="J5" s="37" t="s">
        <v>55</v>
      </c>
      <c r="K5" s="37" t="s">
        <v>56</v>
      </c>
      <c r="L5" s="28" t="s">
        <v>57</v>
      </c>
      <c r="M5" s="28" t="s">
        <v>58</v>
      </c>
    </row>
    <row r="6" spans="1:256" s="41" customFormat="1" ht="30" customHeight="1">
      <c r="A6" s="29" t="s">
        <v>59</v>
      </c>
      <c r="B6" s="29" t="s">
        <v>60</v>
      </c>
      <c r="C6" s="45"/>
      <c r="D6" s="45"/>
      <c r="E6" s="47"/>
      <c r="F6" s="48"/>
      <c r="G6" s="49">
        <f>ROUND(D6*F6,0)</f>
        <v>0</v>
      </c>
      <c r="H6" s="50"/>
      <c r="I6" s="54"/>
      <c r="J6" s="55"/>
      <c r="K6" s="55"/>
      <c r="L6" s="54"/>
      <c r="M6" s="54"/>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1:256" s="41" customFormat="1" ht="30" customHeight="1">
      <c r="A7" s="29" t="s">
        <v>38</v>
      </c>
      <c r="B7" s="29" t="s">
        <v>61</v>
      </c>
      <c r="C7" s="29" t="s">
        <v>62</v>
      </c>
      <c r="D7" s="25">
        <f>(275000-261000)*((0.25*0.1)-(0.02*0.02/2))*2</f>
        <v>694.4</v>
      </c>
      <c r="E7" s="47"/>
      <c r="F7" s="48"/>
      <c r="G7" s="49">
        <f>ROUND(D7*F7,0)</f>
        <v>0</v>
      </c>
      <c r="H7" s="50"/>
      <c r="I7" s="54"/>
      <c r="J7" s="55"/>
      <c r="K7" s="55"/>
      <c r="L7" s="54"/>
      <c r="M7" s="54"/>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41" customFormat="1" ht="30" customHeight="1">
      <c r="A8" s="44" t="s">
        <v>63</v>
      </c>
      <c r="B8" s="45" t="s">
        <v>64</v>
      </c>
      <c r="C8" s="29" t="s">
        <v>65</v>
      </c>
      <c r="D8" s="45">
        <v>14000</v>
      </c>
      <c r="E8" s="51"/>
      <c r="F8" s="52"/>
      <c r="G8" s="49">
        <f>ROUND(D8*F8,0)</f>
        <v>0</v>
      </c>
      <c r="H8" s="50"/>
      <c r="I8" s="54"/>
      <c r="J8" s="55"/>
      <c r="K8" s="55"/>
      <c r="L8" s="54"/>
      <c r="M8" s="54"/>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13" s="40" customFormat="1" ht="36" customHeight="1">
      <c r="A9" s="94" t="s">
        <v>66</v>
      </c>
      <c r="B9" s="94"/>
      <c r="C9" s="94"/>
      <c r="D9" s="95"/>
      <c r="E9" s="95"/>
      <c r="F9" s="96"/>
      <c r="G9" s="53">
        <f>SUM(G6:G8)</f>
        <v>0</v>
      </c>
      <c r="H9" s="27"/>
      <c r="I9" s="28">
        <f>SUM(I6:I7)</f>
        <v>0</v>
      </c>
      <c r="J9" s="37"/>
      <c r="K9" s="37"/>
      <c r="L9" s="28">
        <f>SUM(L6:L7)</f>
        <v>0</v>
      </c>
      <c r="M9" s="28">
        <f>SUM(M6:M7)</f>
        <v>0</v>
      </c>
    </row>
  </sheetData>
  <sheetProtection password="DC88" sheet="1" objects="1"/>
  <mergeCells count="5">
    <mergeCell ref="A1:G1"/>
    <mergeCell ref="A2:G2"/>
    <mergeCell ref="A3:G3"/>
    <mergeCell ref="A4:G4"/>
    <mergeCell ref="A9:F9"/>
  </mergeCells>
  <printOptions horizontalCentered="1"/>
  <pageMargins left="0.58" right="0.4" top="0.59" bottom="0.44" header="0.1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2"/>
  </sheetPr>
  <dimension ref="A1:IV8"/>
  <sheetViews>
    <sheetView showZeros="0" view="pageBreakPreview" zoomScaleSheetLayoutView="100" zoomScalePageLayoutView="0" workbookViewId="0" topLeftCell="A1">
      <selection activeCell="D14" sqref="D14"/>
    </sheetView>
  </sheetViews>
  <sheetFormatPr defaultColWidth="9.00390625" defaultRowHeight="14.25"/>
  <cols>
    <col min="1" max="1" width="6.25390625" style="11" customWidth="1"/>
    <col min="2" max="2" width="23.875" style="12" customWidth="1"/>
    <col min="3" max="3" width="6.625" style="12" customWidth="1"/>
    <col min="4" max="4" width="14.125" style="13" customWidth="1"/>
    <col min="5" max="5" width="15.625" style="14" customWidth="1"/>
    <col min="6" max="6" width="15.625" style="15" customWidth="1"/>
    <col min="7" max="7" width="11.625" style="16" hidden="1" customWidth="1"/>
    <col min="8" max="8" width="10.875" style="17" hidden="1" customWidth="1"/>
    <col min="9" max="9" width="12.375" style="18" hidden="1" customWidth="1"/>
    <col min="10" max="10" width="11.75390625" style="18" hidden="1" customWidth="1"/>
    <col min="11" max="11" width="11.625" style="17" hidden="1" customWidth="1"/>
    <col min="12" max="12" width="11.375" style="17" hidden="1" customWidth="1"/>
    <col min="13" max="13" width="9.00390625" style="17" customWidth="1"/>
    <col min="14" max="254" width="9.00390625" style="12" customWidth="1"/>
    <col min="255" max="16384" width="9.00390625" style="19" customWidth="1"/>
  </cols>
  <sheetData>
    <row r="1" spans="1:13" s="8" customFormat="1" ht="24.75" customHeight="1">
      <c r="A1" s="97" t="s">
        <v>16</v>
      </c>
      <c r="B1" s="97"/>
      <c r="C1" s="97"/>
      <c r="D1" s="97"/>
      <c r="E1" s="97"/>
      <c r="F1" s="97"/>
      <c r="G1" s="20"/>
      <c r="H1" s="21"/>
      <c r="I1" s="35"/>
      <c r="J1" s="35"/>
      <c r="K1" s="21"/>
      <c r="L1" s="21"/>
      <c r="M1" s="21"/>
    </row>
    <row r="2" spans="1:13" s="8" customFormat="1" ht="24" customHeight="1">
      <c r="A2" s="90" t="s">
        <v>17</v>
      </c>
      <c r="B2" s="90"/>
      <c r="C2" s="90"/>
      <c r="D2" s="90"/>
      <c r="E2" s="90"/>
      <c r="F2" s="90"/>
      <c r="G2" s="90"/>
      <c r="H2" s="21"/>
      <c r="I2" s="35"/>
      <c r="J2" s="35"/>
      <c r="K2" s="21"/>
      <c r="L2" s="21"/>
      <c r="M2" s="21"/>
    </row>
    <row r="3" spans="1:13" s="8" customFormat="1" ht="21" customHeight="1">
      <c r="A3" s="91" t="s">
        <v>87</v>
      </c>
      <c r="B3" s="92"/>
      <c r="C3" s="92"/>
      <c r="D3" s="92"/>
      <c r="E3" s="92"/>
      <c r="F3" s="92"/>
      <c r="G3" s="92"/>
      <c r="H3" s="21"/>
      <c r="I3" s="35"/>
      <c r="J3" s="35"/>
      <c r="K3" s="21"/>
      <c r="L3" s="21"/>
      <c r="M3" s="21"/>
    </row>
    <row r="4" spans="1:13" s="9" customFormat="1" ht="21.75" customHeight="1">
      <c r="A4" s="98" t="s">
        <v>67</v>
      </c>
      <c r="B4" s="98"/>
      <c r="C4" s="98"/>
      <c r="D4" s="98"/>
      <c r="E4" s="98"/>
      <c r="F4" s="98"/>
      <c r="G4" s="22"/>
      <c r="H4" s="23"/>
      <c r="I4" s="36"/>
      <c r="J4" s="36"/>
      <c r="K4" s="23"/>
      <c r="L4" s="23"/>
      <c r="M4" s="23"/>
    </row>
    <row r="5" spans="1:13" s="9" customFormat="1" ht="27" customHeight="1">
      <c r="A5" s="24" t="s">
        <v>19</v>
      </c>
      <c r="B5" s="25" t="s">
        <v>50</v>
      </c>
      <c r="C5" s="25" t="s">
        <v>21</v>
      </c>
      <c r="D5" s="25" t="s">
        <v>51</v>
      </c>
      <c r="E5" s="25" t="s">
        <v>23</v>
      </c>
      <c r="F5" s="26" t="s">
        <v>24</v>
      </c>
      <c r="G5" s="27" t="s">
        <v>53</v>
      </c>
      <c r="H5" s="28" t="s">
        <v>54</v>
      </c>
      <c r="I5" s="37" t="s">
        <v>55</v>
      </c>
      <c r="J5" s="37" t="s">
        <v>56</v>
      </c>
      <c r="K5" s="28" t="s">
        <v>57</v>
      </c>
      <c r="L5" s="28" t="s">
        <v>58</v>
      </c>
      <c r="M5" s="23"/>
    </row>
    <row r="6" spans="1:256" s="10" customFormat="1" ht="30.75" customHeight="1">
      <c r="A6" s="24" t="s">
        <v>68</v>
      </c>
      <c r="B6" s="25" t="s">
        <v>69</v>
      </c>
      <c r="C6" s="29" t="s">
        <v>65</v>
      </c>
      <c r="D6" s="25">
        <f>(275000-261000)*2</f>
        <v>28000</v>
      </c>
      <c r="E6" s="30"/>
      <c r="F6" s="29">
        <f>ROUND(D6*E6,0)</f>
        <v>0</v>
      </c>
      <c r="G6" s="31"/>
      <c r="H6" s="32"/>
      <c r="I6" s="38"/>
      <c r="J6" s="38"/>
      <c r="K6" s="32"/>
      <c r="L6" s="32"/>
      <c r="M6" s="32"/>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13" s="9" customFormat="1" ht="30.75" customHeight="1">
      <c r="A7" s="24" t="s">
        <v>70</v>
      </c>
      <c r="B7" s="25" t="s">
        <v>71</v>
      </c>
      <c r="C7" s="29" t="s">
        <v>62</v>
      </c>
      <c r="D7" s="25">
        <f>210</f>
        <v>210</v>
      </c>
      <c r="E7" s="30"/>
      <c r="F7" s="29">
        <f>ROUND(D7*E7,0)</f>
        <v>0</v>
      </c>
      <c r="G7" s="27"/>
      <c r="H7" s="28"/>
      <c r="I7" s="37"/>
      <c r="J7" s="37"/>
      <c r="K7" s="28"/>
      <c r="L7" s="28"/>
      <c r="M7" s="23"/>
    </row>
    <row r="8" spans="1:13" s="8" customFormat="1" ht="36" customHeight="1">
      <c r="A8" s="99" t="s">
        <v>72</v>
      </c>
      <c r="B8" s="99"/>
      <c r="C8" s="99"/>
      <c r="D8" s="99"/>
      <c r="E8" s="99"/>
      <c r="F8" s="33">
        <f>SUM(F6:F7)</f>
        <v>0</v>
      </c>
      <c r="G8" s="20"/>
      <c r="H8" s="34" t="e">
        <f>SUM(#REF!)</f>
        <v>#REF!</v>
      </c>
      <c r="I8" s="35"/>
      <c r="J8" s="35"/>
      <c r="K8" s="34" t="e">
        <f>SUM(#REF!)</f>
        <v>#REF!</v>
      </c>
      <c r="L8" s="34" t="e">
        <f>SUM(#REF!)</f>
        <v>#REF!</v>
      </c>
      <c r="M8" s="21"/>
    </row>
  </sheetData>
  <sheetProtection/>
  <mergeCells count="5">
    <mergeCell ref="A1:F1"/>
    <mergeCell ref="A2:G2"/>
    <mergeCell ref="A3:G3"/>
    <mergeCell ref="A4:F4"/>
    <mergeCell ref="A8:E8"/>
  </mergeCells>
  <printOptions/>
  <pageMargins left="0.8" right="0.36" top="1" bottom="1.21"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5"/>
  <sheetViews>
    <sheetView showZeros="0" view="pageBreakPreview" zoomScaleSheetLayoutView="100" zoomScalePageLayoutView="0" workbookViewId="0" topLeftCell="A1">
      <selection activeCell="E9" sqref="E9"/>
    </sheetView>
  </sheetViews>
  <sheetFormatPr defaultColWidth="9.00390625" defaultRowHeight="14.25"/>
  <cols>
    <col min="1" max="1" width="8.50390625" style="2" customWidth="1"/>
    <col min="2" max="2" width="9.625" style="2" bestFit="1" customWidth="1"/>
    <col min="3" max="3" width="33.625" style="2" customWidth="1"/>
    <col min="4" max="4" width="22.625" style="2" customWidth="1"/>
    <col min="5" max="16384" width="9.00390625" style="2" customWidth="1"/>
  </cols>
  <sheetData>
    <row r="1" spans="1:4" s="1" customFormat="1" ht="34.5" customHeight="1">
      <c r="A1" s="101" t="s">
        <v>16</v>
      </c>
      <c r="B1" s="101"/>
      <c r="C1" s="101"/>
      <c r="D1" s="101"/>
    </row>
    <row r="2" spans="1:6" s="1" customFormat="1" ht="26.25" customHeight="1">
      <c r="A2" s="102" t="s">
        <v>17</v>
      </c>
      <c r="B2" s="102"/>
      <c r="C2" s="102"/>
      <c r="D2" s="102"/>
      <c r="E2" s="2"/>
      <c r="F2" s="2"/>
    </row>
    <row r="3" spans="1:6" s="1" customFormat="1" ht="24.75" customHeight="1">
      <c r="A3" s="103" t="s">
        <v>87</v>
      </c>
      <c r="B3" s="104"/>
      <c r="C3" s="104"/>
      <c r="D3" s="104"/>
      <c r="E3" s="3"/>
      <c r="F3" s="3"/>
    </row>
    <row r="4" spans="1:4" s="1" customFormat="1" ht="31.5" customHeight="1">
      <c r="A4" s="105" t="s">
        <v>88</v>
      </c>
      <c r="B4" s="106"/>
      <c r="C4" s="106"/>
      <c r="D4" s="107"/>
    </row>
    <row r="5" spans="1:4" s="1" customFormat="1" ht="41.25" customHeight="1">
      <c r="A5" s="4" t="s">
        <v>73</v>
      </c>
      <c r="B5" s="4" t="s">
        <v>74</v>
      </c>
      <c r="C5" s="4" t="s">
        <v>75</v>
      </c>
      <c r="D5" s="4" t="s">
        <v>76</v>
      </c>
    </row>
    <row r="6" spans="1:4" s="1" customFormat="1" ht="41.25" customHeight="1">
      <c r="A6" s="5">
        <v>1</v>
      </c>
      <c r="B6" s="6">
        <v>100</v>
      </c>
      <c r="C6" s="4" t="s">
        <v>77</v>
      </c>
      <c r="D6" s="7">
        <f>'100章'!F17</f>
        <v>0</v>
      </c>
    </row>
    <row r="7" spans="1:4" s="1" customFormat="1" ht="41.25" customHeight="1">
      <c r="A7" s="5">
        <v>2</v>
      </c>
      <c r="B7" s="6">
        <v>200</v>
      </c>
      <c r="C7" s="4" t="s">
        <v>78</v>
      </c>
      <c r="D7" s="7">
        <f>'200章'!G9</f>
        <v>0</v>
      </c>
    </row>
    <row r="8" spans="1:4" s="1" customFormat="1" ht="41.25" customHeight="1">
      <c r="A8" s="5">
        <v>3</v>
      </c>
      <c r="B8" s="6">
        <v>300</v>
      </c>
      <c r="C8" s="4" t="s">
        <v>79</v>
      </c>
      <c r="D8" s="7">
        <f>'300章'!F8</f>
        <v>0</v>
      </c>
    </row>
    <row r="9" spans="1:4" s="1" customFormat="1" ht="41.25" customHeight="1">
      <c r="A9" s="5">
        <v>4</v>
      </c>
      <c r="B9" s="6">
        <v>400</v>
      </c>
      <c r="C9" s="4" t="s">
        <v>80</v>
      </c>
      <c r="D9" s="7">
        <v>0</v>
      </c>
    </row>
    <row r="10" spans="1:4" s="1" customFormat="1" ht="41.25" customHeight="1">
      <c r="A10" s="5">
        <v>5</v>
      </c>
      <c r="B10" s="6">
        <v>500</v>
      </c>
      <c r="C10" s="4" t="s">
        <v>81</v>
      </c>
      <c r="D10" s="7">
        <v>0</v>
      </c>
    </row>
    <row r="11" spans="1:4" s="1" customFormat="1" ht="41.25" customHeight="1">
      <c r="A11" s="5">
        <v>6</v>
      </c>
      <c r="B11" s="6">
        <v>600</v>
      </c>
      <c r="C11" s="4" t="s">
        <v>82</v>
      </c>
      <c r="D11" s="7">
        <v>0</v>
      </c>
    </row>
    <row r="12" spans="1:4" s="1" customFormat="1" ht="41.25" customHeight="1">
      <c r="A12" s="5">
        <v>7</v>
      </c>
      <c r="B12" s="6">
        <v>700</v>
      </c>
      <c r="C12" s="4" t="s">
        <v>83</v>
      </c>
      <c r="D12" s="7">
        <f>0</f>
        <v>0</v>
      </c>
    </row>
    <row r="13" spans="1:4" s="1" customFormat="1" ht="41.25" customHeight="1">
      <c r="A13" s="5">
        <v>8</v>
      </c>
      <c r="B13" s="100" t="s">
        <v>84</v>
      </c>
      <c r="C13" s="100"/>
      <c r="D13" s="7">
        <f>ROUND(SUM(D6:D12),0)</f>
        <v>0</v>
      </c>
    </row>
    <row r="14" spans="1:4" s="1" customFormat="1" ht="41.25" customHeight="1">
      <c r="A14" s="5">
        <v>9</v>
      </c>
      <c r="B14" s="108" t="s">
        <v>85</v>
      </c>
      <c r="C14" s="108"/>
      <c r="D14" s="7">
        <f>ROUND(D13*0,0)</f>
        <v>0</v>
      </c>
    </row>
    <row r="15" spans="1:4" s="1" customFormat="1" ht="41.25" customHeight="1">
      <c r="A15" s="5">
        <v>10</v>
      </c>
      <c r="B15" s="100" t="s">
        <v>86</v>
      </c>
      <c r="C15" s="100"/>
      <c r="D15" s="7">
        <f>ROUND((D13+D14),0)</f>
        <v>0</v>
      </c>
    </row>
  </sheetData>
  <sheetProtection password="DC88" sheet="1" objects="1"/>
  <mergeCells count="7">
    <mergeCell ref="B15:C15"/>
    <mergeCell ref="A1:D1"/>
    <mergeCell ref="A2:D2"/>
    <mergeCell ref="A3:D3"/>
    <mergeCell ref="A4:D4"/>
    <mergeCell ref="B13:C13"/>
    <mergeCell ref="B14:C14"/>
  </mergeCells>
  <printOptions/>
  <pageMargins left="1.09"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孙延鹏</cp:lastModifiedBy>
  <cp:lastPrinted>2016-06-12T03:33:35Z</cp:lastPrinted>
  <dcterms:created xsi:type="dcterms:W3CDTF">1996-12-17T01:32:42Z</dcterms:created>
  <dcterms:modified xsi:type="dcterms:W3CDTF">2016-06-13T02:17:01Z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y fmtid="{D5CDD505-2E9C-101B-9397-08002B2CF9AE}" pid="3" name="KSOReadingLayout">
    <vt:bool>false</vt:bool>
  </property>
</Properties>
</file>